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etty cash log" sheetId="2" state="visible" r:id="rId2"/>
    <sheet xmlns:r="http://schemas.openxmlformats.org/officeDocument/2006/relationships" name="Reconciliation" sheetId="3" state="visible" r:id="rId3"/>
    <sheet xmlns:r="http://schemas.openxmlformats.org/officeDocument/2006/relationships" name="Vouchers" sheetId="4" state="visible" r:id="rId4"/>
  </sheets>
  <definedNames>
    <definedName name="TaxInvoiceThreshold">Reconciliation!$B$21</definedName>
    <definedName name="_xlnm.Print_Area" localSheetId="1">'Petty cash log'!$A$1:$L$66</definedName>
    <definedName name="_xlnm.Print_Area" localSheetId="3">'Vouchers'!$A$1:$D$45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FF0B1F3A"/>
      <sz val="16"/>
    </font>
    <font>
      <name val="Calibri"/>
      <i val="1"/>
      <color rgb="FF5A6472"/>
      <sz val="10"/>
    </font>
    <font>
      <name val="Calibri"/>
      <sz val="11"/>
    </font>
    <font>
      <name val="Calibri"/>
      <b val="1"/>
      <color rgb="FF0B1F3A"/>
      <sz val="11"/>
    </font>
    <font>
      <name val="Calibri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DBEAFE"/>
      </patternFill>
    </fill>
    <fill>
      <patternFill patternType="solid">
        <fgColor rgb="FFE8EEF6"/>
      </patternFill>
    </fill>
    <fill>
      <patternFill patternType="solid">
        <fgColor rgb="FF0B1F3A"/>
      </patternFill>
    </fill>
  </fills>
  <borders count="5">
    <border>
      <left/>
      <right/>
      <top/>
      <bottom/>
      <diagonal/>
    </border>
    <border>
      <left style="thin">
        <color rgb="FFBFC7D1"/>
      </left>
      <right style="thin">
        <color rgb="FFBFC7D1"/>
      </right>
      <top style="thin">
        <color rgb="FFBFC7D1"/>
      </top>
      <bottom style="thin">
        <color rgb="FFBFC7D1"/>
      </bottom>
    </border>
    <border>
      <bottom style="thin">
        <color rgb="FFBFC7D1"/>
      </bottom>
    </border>
    <border>
      <left style="thin">
        <color rgb="FFBFC7D1"/>
      </left>
      <top style="thin">
        <color rgb="FFBFC7D1"/>
      </top>
    </border>
    <border>
      <left style="thin">
        <color rgb="FFBFC7D1"/>
      </left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5" fillId="4" borderId="1" applyAlignment="1" pivotButton="0" quotePrefix="0" xfId="0">
      <alignment vertical="center" wrapText="1"/>
    </xf>
    <xf numFmtId="0" fontId="4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0" fillId="2" borderId="0" pivotButton="0" quotePrefix="0" xfId="0"/>
    <xf numFmtId="165" fontId="0" fillId="0" borderId="0" pivotButton="0" quotePrefix="0" xfId="0"/>
    <xf numFmtId="165" fontId="4" fillId="0" borderId="1" pivotButton="0" quotePrefix="0" xfId="0"/>
    <xf numFmtId="0" fontId="3" fillId="0" borderId="0" pivotButton="0" quotePrefix="0" xfId="0"/>
    <xf numFmtId="0" fontId="4" fillId="0" borderId="3" pivotButton="0" quotePrefix="0" xfId="0"/>
    <xf numFmtId="0" fontId="3" fillId="0" borderId="4" pivotButton="0" quotePrefix="0" xfId="0"/>
    <xf numFmtId="0" fontId="0" fillId="0" borderId="2" pivotButton="0" quotePrefix="0" xfId="0"/>
  </cellXfs>
  <cellStyles count="1">
    <cellStyle name="Normal" xfId="0" builtinId="0" hidden="0"/>
  </cellStyles>
  <dxfs count="1">
    <dxf>
      <fill>
        <patternFill patternType="solid">
          <fgColor rgb="FF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Petty cash template (Australia)</t>
        </is>
      </c>
    </row>
    <row r="2">
      <c r="A2" s="2" t="inlineStr">
        <is>
          <t>A free petty cash log, reconciliation and voucher template for Australian businesses. Blue cells are for you to fill in; everything else calculates.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On the Reconciliation tab, enter your float amount (for example $300) and the period dates.</t>
        </is>
      </c>
    </row>
    <row r="6">
      <c r="A6" s="3" t="inlineStr">
        <is>
          <t>2. Each time someone takes cash, fill in a voucher (Vouchers tab, print and cut) and add a row to the Petty cash log.</t>
        </is>
      </c>
    </row>
    <row r="7">
      <c r="A7" s="3" t="inlineStr">
        <is>
          <t>3. Enter the amount including GST. Mark the row GST-free (Y) if the receipt shows no GST, for example most basic food such as milk, bread and fresh fruit, or a purchase from a supplier that isn't registered for GST. If a receipt mixes GST and GST-free items, enter them as two rows.</t>
        </is>
      </c>
    </row>
    <row r="8">
      <c r="A8" s="3" t="inlineStr">
        <is>
          <t>4. Mark whether you hold the receipt. The log flags any purchase over the tax invoice threshold, because you need a tax invoice to claim the GST credit on it.</t>
        </is>
      </c>
    </row>
    <row r="9">
      <c r="A9" s="3" t="inlineStr">
        <is>
          <t>5. At the end of the period, count the cash and enter it on the Reconciliation tab. It shows the expected cash, any shortfall or overage, and the top-up needed to bring the float back to its full amount.</t>
        </is>
      </c>
    </row>
    <row r="10">
      <c r="A10" s="3" t="inlineStr">
        <is>
          <t>6. Sign off the reconciliation, file it with the vouchers and receipts, then clear the log (or save a copy) for the next period.</t>
        </is>
      </c>
    </row>
    <row r="11">
      <c r="A11" s="3" t="inlineStr"/>
    </row>
    <row r="12">
      <c r="A12" s="4" t="inlineStr">
        <is>
          <t>ATO notes (general information, not tax advice)</t>
        </is>
      </c>
    </row>
    <row r="13">
      <c r="A13" s="3" t="inlineStr">
        <is>
          <t>Keep most business records for five years, in English, and be able to show them to the ATO if asked.</t>
        </is>
      </c>
    </row>
    <row r="14">
      <c r="A14" s="3" t="inlineStr">
        <is>
          <t>To claim a GST credit on a purchase over $82.50 including GST, you need a tax invoice. For purchases of $82.50 or less, a tax invoice, cash register docket, receipt or invoice is enough. Checked October 2026.</t>
        </is>
      </c>
    </row>
    <row r="15">
      <c r="A15" s="3" t="inlineStr">
        <is>
          <t>The $82.50 threshold is in one cell on the Reconciliation tab (named TaxInvoiceThreshold). Change it there if the ATO figure changes.</t>
        </is>
      </c>
    </row>
    <row r="16">
      <c r="A16" s="3" t="inlineStr">
        <is>
          <t>GST is calculated as one eleventh of the amount including GST. Check unusual purchases with your accountant.</t>
        </is>
      </c>
    </row>
    <row r="17">
      <c r="A17" s="2" t="inlineStr">
        <is>
          <t>Sources: ato.gov.au, Record keeping for business; ato.gov.au, When you can claim a GST credit.</t>
        </is>
      </c>
    </row>
    <row r="18">
      <c r="A18" s="3" t="inlineStr"/>
    </row>
    <row r="19">
      <c r="A19" s="4" t="inlineStr">
        <is>
          <t>The honest limit of a petty cash log</t>
        </is>
      </c>
    </row>
    <row r="20">
      <c r="A20" s="3" t="inlineStr">
        <is>
          <t>A log records what people tell you they spent. It can't stop cash going missing, and it can't tell you who took the $5 that the count is short. If you run several floats or keep chasing receipts, individual cards with limits record each purchase as it happens: budgetly.com.au/insights/petty-cash-alternative-australian-business/</t>
        </is>
      </c>
    </row>
    <row r="21">
      <c r="A21" s="3" t="inlineStr"/>
    </row>
    <row r="22">
      <c r="A22" s="2" t="inlineStr">
        <is>
          <t>Template by Budgetly, budgetly.com.au.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4" customWidth="1" min="3" max="3"/>
    <col width="30" customWidth="1" min="4" max="4"/>
    <col width="26" customWidth="1" min="5" max="5"/>
    <col width="15" customWidth="1" min="6" max="6"/>
    <col width="12" customWidth="1" min="7" max="7"/>
    <col width="11" customWidth="1" min="8" max="8"/>
    <col width="14" customWidth="1" min="9" max="9"/>
    <col width="13" customWidth="1" min="10" max="10"/>
    <col width="14" customWidth="1" min="11" max="11"/>
    <col width="16" customWidth="1" min="12" max="12"/>
    <col width="30" customWidth="1" min="14" max="14"/>
    <col width="18" customWidth="1" min="15" max="15"/>
  </cols>
  <sheetData>
    <row r="1">
      <c r="A1" s="1" t="inlineStr">
        <is>
          <t>Petty cash log</t>
        </is>
      </c>
    </row>
    <row r="2">
      <c r="A2" s="5" t="inlineStr">
        <is>
          <t>One row per voucher. Fill in the blue columns; GST, amount ex GST and the tax invoice flag calculate.</t>
        </is>
      </c>
    </row>
    <row r="3">
      <c r="A3" s="5" t="inlineStr">
        <is>
          <t>Tax invoice needed = Yes when the amount is over the threshold on the Reconciliation tab and the purchase isn't GST-free.</t>
        </is>
      </c>
    </row>
    <row r="5" ht="32" customHeight="1">
      <c r="A5" s="6" t="inlineStr">
        <is>
          <t>Date</t>
        </is>
      </c>
      <c r="B5" s="6" t="inlineStr">
        <is>
          <t>Voucher no.</t>
        </is>
      </c>
      <c r="C5" s="6" t="inlineStr">
        <is>
          <t>Paid to (supplier)</t>
        </is>
      </c>
      <c r="D5" s="6" t="inlineStr">
        <is>
          <t>Description</t>
        </is>
      </c>
      <c r="E5" s="6" t="inlineStr">
        <is>
          <t>Category</t>
        </is>
      </c>
      <c r="F5" s="6" t="inlineStr">
        <is>
          <t>Amount incl. GST</t>
        </is>
      </c>
      <c r="G5" s="6" t="inlineStr">
        <is>
          <t>GST-free? (Y/N)</t>
        </is>
      </c>
      <c r="H5" s="6" t="inlineStr">
        <is>
          <t>GST</t>
        </is>
      </c>
      <c r="I5" s="6" t="inlineStr">
        <is>
          <t>Amount ex GST</t>
        </is>
      </c>
      <c r="J5" s="6" t="inlineStr">
        <is>
          <t>Receipt held? (Y/N)</t>
        </is>
      </c>
      <c r="K5" s="6" t="inlineStr">
        <is>
          <t>Tax invoice needed?</t>
        </is>
      </c>
      <c r="L5" s="6" t="inlineStr">
        <is>
          <t>Approved by</t>
        </is>
      </c>
      <c r="N5" s="7" t="inlineStr">
        <is>
          <t>Categories (edit)</t>
        </is>
      </c>
      <c r="O5" s="7" t="inlineStr">
        <is>
          <t>Total by category</t>
        </is>
      </c>
    </row>
    <row r="6">
      <c r="A6" s="8" t="n"/>
      <c r="B6" s="9" t="n"/>
      <c r="C6" s="9" t="n"/>
      <c r="D6" s="9" t="n"/>
      <c r="E6" s="9" t="n"/>
      <c r="F6" s="10" t="n"/>
      <c r="G6" s="9" t="n"/>
      <c r="H6" s="11">
        <f>IF(F6="","",IF(UPPER(G6)="Y",0,ROUND(F6/11,2)))</f>
        <v/>
      </c>
      <c r="I6" s="11">
        <f>IF(F6="","",ROUND(F6-H6,2))</f>
        <v/>
      </c>
      <c r="J6" s="9" t="n"/>
      <c r="K6" s="12">
        <f>IF(F6="","",IF(AND(F6&gt;TaxInvoiceThreshold,UPPER(G6)&lt;&gt;"Y"),"Yes","No"))</f>
        <v/>
      </c>
      <c r="L6" s="9" t="n"/>
      <c r="N6" s="13" t="inlineStr">
        <is>
          <t>Kitchen and staff amenities</t>
        </is>
      </c>
      <c r="O6" s="14">
        <f>IF(N6="","",SUMIF($E$6:$E$65,N6,$F$6:$F$65))</f>
        <v/>
      </c>
    </row>
    <row r="7">
      <c r="A7" s="8" t="n"/>
      <c r="B7" s="9" t="n"/>
      <c r="C7" s="9" t="n"/>
      <c r="D7" s="9" t="n"/>
      <c r="E7" s="9" t="n"/>
      <c r="F7" s="10" t="n"/>
      <c r="G7" s="9" t="n"/>
      <c r="H7" s="11">
        <f>IF(F7="","",IF(UPPER(G7)="Y",0,ROUND(F7/11,2)))</f>
        <v/>
      </c>
      <c r="I7" s="11">
        <f>IF(F7="","",ROUND(F7-H7,2))</f>
        <v/>
      </c>
      <c r="J7" s="9" t="n"/>
      <c r="K7" s="12">
        <f>IF(F7="","",IF(AND(F7&gt;TaxInvoiceThreshold,UPPER(G7)&lt;&gt;"Y"),"Yes","No"))</f>
        <v/>
      </c>
      <c r="L7" s="9" t="n"/>
      <c r="N7" s="13" t="inlineStr">
        <is>
          <t>Postage and couriers</t>
        </is>
      </c>
      <c r="O7" s="14">
        <f>IF(N7="","",SUMIF($E$6:$E$65,N7,$F$6:$F$65))</f>
        <v/>
      </c>
    </row>
    <row r="8">
      <c r="A8" s="8" t="n"/>
      <c r="B8" s="9" t="n"/>
      <c r="C8" s="9" t="n"/>
      <c r="D8" s="9" t="n"/>
      <c r="E8" s="9" t="n"/>
      <c r="F8" s="10" t="n"/>
      <c r="G8" s="9" t="n"/>
      <c r="H8" s="11">
        <f>IF(F8="","",IF(UPPER(G8)="Y",0,ROUND(F8/11,2)))</f>
        <v/>
      </c>
      <c r="I8" s="11">
        <f>IF(F8="","",ROUND(F8-H8,2))</f>
        <v/>
      </c>
      <c r="J8" s="9" t="n"/>
      <c r="K8" s="12">
        <f>IF(F8="","",IF(AND(F8&gt;TaxInvoiceThreshold,UPPER(G8)&lt;&gt;"Y"),"Yes","No"))</f>
        <v/>
      </c>
      <c r="L8" s="9" t="n"/>
      <c r="N8" s="13" t="inlineStr">
        <is>
          <t>Parking and travel</t>
        </is>
      </c>
      <c r="O8" s="14">
        <f>IF(N8="","",SUMIF($E$6:$E$65,N8,$F$6:$F$65))</f>
        <v/>
      </c>
    </row>
    <row r="9">
      <c r="A9" s="8" t="n"/>
      <c r="B9" s="9" t="n"/>
      <c r="C9" s="9" t="n"/>
      <c r="D9" s="9" t="n"/>
      <c r="E9" s="9" t="n"/>
      <c r="F9" s="10" t="n"/>
      <c r="G9" s="9" t="n"/>
      <c r="H9" s="11">
        <f>IF(F9="","",IF(UPPER(G9)="Y",0,ROUND(F9/11,2)))</f>
        <v/>
      </c>
      <c r="I9" s="11">
        <f>IF(F9="","",ROUND(F9-H9,2))</f>
        <v/>
      </c>
      <c r="J9" s="9" t="n"/>
      <c r="K9" s="12">
        <f>IF(F9="","",IF(AND(F9&gt;TaxInvoiceThreshold,UPPER(G9)&lt;&gt;"Y"),"Yes","No"))</f>
        <v/>
      </c>
      <c r="L9" s="9" t="n"/>
      <c r="N9" s="13" t="inlineStr">
        <is>
          <t>Office supplies</t>
        </is>
      </c>
      <c r="O9" s="14">
        <f>IF(N9="","",SUMIF($E$6:$E$65,N9,$F$6:$F$65))</f>
        <v/>
      </c>
    </row>
    <row r="10">
      <c r="A10" s="8" t="n"/>
      <c r="B10" s="9" t="n"/>
      <c r="C10" s="9" t="n"/>
      <c r="D10" s="9" t="n"/>
      <c r="E10" s="9" t="n"/>
      <c r="F10" s="10" t="n"/>
      <c r="G10" s="9" t="n"/>
      <c r="H10" s="11">
        <f>IF(F10="","",IF(UPPER(G10)="Y",0,ROUND(F10/11,2)))</f>
        <v/>
      </c>
      <c r="I10" s="11">
        <f>IF(F10="","",ROUND(F10-H10,2))</f>
        <v/>
      </c>
      <c r="J10" s="9" t="n"/>
      <c r="K10" s="12">
        <f>IF(F10="","",IF(AND(F10&gt;TaxInvoiceThreshold,UPPER(G10)&lt;&gt;"Y"),"Yes","No"))</f>
        <v/>
      </c>
      <c r="L10" s="9" t="n"/>
      <c r="N10" s="13" t="inlineStr">
        <is>
          <t>Cleaning supplies</t>
        </is>
      </c>
      <c r="O10" s="14">
        <f>IF(N10="","",SUMIF($E$6:$E$65,N10,$F$6:$F$65))</f>
        <v/>
      </c>
    </row>
    <row r="11">
      <c r="A11" s="8" t="n"/>
      <c r="B11" s="9" t="n"/>
      <c r="C11" s="9" t="n"/>
      <c r="D11" s="9" t="n"/>
      <c r="E11" s="9" t="n"/>
      <c r="F11" s="10" t="n"/>
      <c r="G11" s="9" t="n"/>
      <c r="H11" s="11">
        <f>IF(F11="","",IF(UPPER(G11)="Y",0,ROUND(F11/11,2)))</f>
        <v/>
      </c>
      <c r="I11" s="11">
        <f>IF(F11="","",ROUND(F11-H11,2))</f>
        <v/>
      </c>
      <c r="J11" s="9" t="n"/>
      <c r="K11" s="12">
        <f>IF(F11="","",IF(AND(F11&gt;TaxInvoiceThreshold,UPPER(G11)&lt;&gt;"Y"),"Yes","No"))</f>
        <v/>
      </c>
      <c r="L11" s="9" t="n"/>
      <c r="N11" s="13" t="inlineStr">
        <is>
          <t>Client or participant activities</t>
        </is>
      </c>
      <c r="O11" s="14">
        <f>IF(N11="","",SUMIF($E$6:$E$65,N11,$F$6:$F$65))</f>
        <v/>
      </c>
    </row>
    <row r="12">
      <c r="A12" s="8" t="n"/>
      <c r="B12" s="9" t="n"/>
      <c r="C12" s="9" t="n"/>
      <c r="D12" s="9" t="n"/>
      <c r="E12" s="9" t="n"/>
      <c r="F12" s="10" t="n"/>
      <c r="G12" s="9" t="n"/>
      <c r="H12" s="11">
        <f>IF(F12="","",IF(UPPER(G12)="Y",0,ROUND(F12/11,2)))</f>
        <v/>
      </c>
      <c r="I12" s="11">
        <f>IF(F12="","",ROUND(F12-H12,2))</f>
        <v/>
      </c>
      <c r="J12" s="9" t="n"/>
      <c r="K12" s="12">
        <f>IF(F12="","",IF(AND(F12&gt;TaxInvoiceThreshold,UPPER(G12)&lt;&gt;"Y"),"Yes","No"))</f>
        <v/>
      </c>
      <c r="L12" s="9" t="n"/>
      <c r="N12" s="13" t="inlineStr">
        <is>
          <t>Repairs and maintenance</t>
        </is>
      </c>
      <c r="O12" s="14">
        <f>IF(N12="","",SUMIF($E$6:$E$65,N12,$F$6:$F$65))</f>
        <v/>
      </c>
    </row>
    <row r="13">
      <c r="A13" s="8" t="n"/>
      <c r="B13" s="9" t="n"/>
      <c r="C13" s="9" t="n"/>
      <c r="D13" s="9" t="n"/>
      <c r="E13" s="9" t="n"/>
      <c r="F13" s="10" t="n"/>
      <c r="G13" s="9" t="n"/>
      <c r="H13" s="11">
        <f>IF(F13="","",IF(UPPER(G13)="Y",0,ROUND(F13/11,2)))</f>
        <v/>
      </c>
      <c r="I13" s="11">
        <f>IF(F13="","",ROUND(F13-H13,2))</f>
        <v/>
      </c>
      <c r="J13" s="9" t="n"/>
      <c r="K13" s="12">
        <f>IF(F13="","",IF(AND(F13&gt;TaxInvoiceThreshold,UPPER(G13)&lt;&gt;"Y"),"Yes","No"))</f>
        <v/>
      </c>
      <c r="L13" s="9" t="n"/>
      <c r="N13" s="13" t="inlineStr">
        <is>
          <t>Other</t>
        </is>
      </c>
      <c r="O13" s="14">
        <f>IF(N13="","",SUMIF($E$6:$E$65,N13,$F$6:$F$65))</f>
        <v/>
      </c>
    </row>
    <row r="14">
      <c r="A14" s="8" t="n"/>
      <c r="B14" s="9" t="n"/>
      <c r="C14" s="9" t="n"/>
      <c r="D14" s="9" t="n"/>
      <c r="E14" s="9" t="n"/>
      <c r="F14" s="10" t="n"/>
      <c r="G14" s="9" t="n"/>
      <c r="H14" s="11">
        <f>IF(F14="","",IF(UPPER(G14)="Y",0,ROUND(F14/11,2)))</f>
        <v/>
      </c>
      <c r="I14" s="11">
        <f>IF(F14="","",ROUND(F14-H14,2))</f>
        <v/>
      </c>
      <c r="J14" s="9" t="n"/>
      <c r="K14" s="12">
        <f>IF(F14="","",IF(AND(F14&gt;TaxInvoiceThreshold,UPPER(G14)&lt;&gt;"Y"),"Yes","No"))</f>
        <v/>
      </c>
      <c r="L14" s="9" t="n"/>
      <c r="O14" s="14">
        <f>IF(N14="","",SUMIF($E$6:$E$65,N14,$F$6:$F$65))</f>
        <v/>
      </c>
    </row>
    <row r="15">
      <c r="A15" s="8" t="n"/>
      <c r="B15" s="9" t="n"/>
      <c r="C15" s="9" t="n"/>
      <c r="D15" s="9" t="n"/>
      <c r="E15" s="9" t="n"/>
      <c r="F15" s="10" t="n"/>
      <c r="G15" s="9" t="n"/>
      <c r="H15" s="11">
        <f>IF(F15="","",IF(UPPER(G15)="Y",0,ROUND(F15/11,2)))</f>
        <v/>
      </c>
      <c r="I15" s="11">
        <f>IF(F15="","",ROUND(F15-H15,2))</f>
        <v/>
      </c>
      <c r="J15" s="9" t="n"/>
      <c r="K15" s="12">
        <f>IF(F15="","",IF(AND(F15&gt;TaxInvoiceThreshold,UPPER(G15)&lt;&gt;"Y"),"Yes","No"))</f>
        <v/>
      </c>
      <c r="L15" s="9" t="n"/>
      <c r="O15" s="14">
        <f>IF(N15="","",SUMIF($E$6:$E$65,N15,$F$6:$F$65))</f>
        <v/>
      </c>
    </row>
    <row r="16">
      <c r="A16" s="8" t="n"/>
      <c r="B16" s="9" t="n"/>
      <c r="C16" s="9" t="n"/>
      <c r="D16" s="9" t="n"/>
      <c r="E16" s="9" t="n"/>
      <c r="F16" s="10" t="n"/>
      <c r="G16" s="9" t="n"/>
      <c r="H16" s="11">
        <f>IF(F16="","",IF(UPPER(G16)="Y",0,ROUND(F16/11,2)))</f>
        <v/>
      </c>
      <c r="I16" s="11">
        <f>IF(F16="","",ROUND(F16-H16,2))</f>
        <v/>
      </c>
      <c r="J16" s="9" t="n"/>
      <c r="K16" s="12">
        <f>IF(F16="","",IF(AND(F16&gt;TaxInvoiceThreshold,UPPER(G16)&lt;&gt;"Y"),"Yes","No"))</f>
        <v/>
      </c>
      <c r="L16" s="9" t="n"/>
      <c r="O16" s="14">
        <f>IF(N16="","",SUMIF($E$6:$E$65,N16,$F$6:$F$65))</f>
        <v/>
      </c>
    </row>
    <row r="17">
      <c r="A17" s="8" t="n"/>
      <c r="B17" s="9" t="n"/>
      <c r="C17" s="9" t="n"/>
      <c r="D17" s="9" t="n"/>
      <c r="E17" s="9" t="n"/>
      <c r="F17" s="10" t="n"/>
      <c r="G17" s="9" t="n"/>
      <c r="H17" s="11">
        <f>IF(F17="","",IF(UPPER(G17)="Y",0,ROUND(F17/11,2)))</f>
        <v/>
      </c>
      <c r="I17" s="11">
        <f>IF(F17="","",ROUND(F17-H17,2))</f>
        <v/>
      </c>
      <c r="J17" s="9" t="n"/>
      <c r="K17" s="12">
        <f>IF(F17="","",IF(AND(F17&gt;TaxInvoiceThreshold,UPPER(G17)&lt;&gt;"Y"),"Yes","No"))</f>
        <v/>
      </c>
      <c r="L17" s="9" t="n"/>
      <c r="O17" s="14">
        <f>IF(N17="","",SUMIF($E$6:$E$65,N17,$F$6:$F$65))</f>
        <v/>
      </c>
    </row>
    <row r="18">
      <c r="A18" s="8" t="n"/>
      <c r="B18" s="9" t="n"/>
      <c r="C18" s="9" t="n"/>
      <c r="D18" s="9" t="n"/>
      <c r="E18" s="9" t="n"/>
      <c r="F18" s="10" t="n"/>
      <c r="G18" s="9" t="n"/>
      <c r="H18" s="11">
        <f>IF(F18="","",IF(UPPER(G18)="Y",0,ROUND(F18/11,2)))</f>
        <v/>
      </c>
      <c r="I18" s="11">
        <f>IF(F18="","",ROUND(F18-H18,2))</f>
        <v/>
      </c>
      <c r="J18" s="9" t="n"/>
      <c r="K18" s="12">
        <f>IF(F18="","",IF(AND(F18&gt;TaxInvoiceThreshold,UPPER(G18)&lt;&gt;"Y"),"Yes","No"))</f>
        <v/>
      </c>
      <c r="L18" s="9" t="n"/>
      <c r="O18" s="14">
        <f>IF(N18="","",SUMIF($E$6:$E$65,N18,$F$6:$F$65))</f>
        <v/>
      </c>
    </row>
    <row r="19">
      <c r="A19" s="8" t="n"/>
      <c r="B19" s="9" t="n"/>
      <c r="C19" s="9" t="n"/>
      <c r="D19" s="9" t="n"/>
      <c r="E19" s="9" t="n"/>
      <c r="F19" s="10" t="n"/>
      <c r="G19" s="9" t="n"/>
      <c r="H19" s="11">
        <f>IF(F19="","",IF(UPPER(G19)="Y",0,ROUND(F19/11,2)))</f>
        <v/>
      </c>
      <c r="I19" s="11">
        <f>IF(F19="","",ROUND(F19-H19,2))</f>
        <v/>
      </c>
      <c r="J19" s="9" t="n"/>
      <c r="K19" s="12">
        <f>IF(F19="","",IF(AND(F19&gt;TaxInvoiceThreshold,UPPER(G19)&lt;&gt;"Y"),"Yes","No"))</f>
        <v/>
      </c>
      <c r="L19" s="9" t="n"/>
    </row>
    <row r="20">
      <c r="A20" s="8" t="n"/>
      <c r="B20" s="9" t="n"/>
      <c r="C20" s="9" t="n"/>
      <c r="D20" s="9" t="n"/>
      <c r="E20" s="9" t="n"/>
      <c r="F20" s="10" t="n"/>
      <c r="G20" s="9" t="n"/>
      <c r="H20" s="11">
        <f>IF(F20="","",IF(UPPER(G20)="Y",0,ROUND(F20/11,2)))</f>
        <v/>
      </c>
      <c r="I20" s="11">
        <f>IF(F20="","",ROUND(F20-H20,2))</f>
        <v/>
      </c>
      <c r="J20" s="9" t="n"/>
      <c r="K20" s="12">
        <f>IF(F20="","",IF(AND(F20&gt;TaxInvoiceThreshold,UPPER(G20)&lt;&gt;"Y"),"Yes","No"))</f>
        <v/>
      </c>
      <c r="L20" s="9" t="n"/>
    </row>
    <row r="21">
      <c r="A21" s="8" t="n"/>
      <c r="B21" s="9" t="n"/>
      <c r="C21" s="9" t="n"/>
      <c r="D21" s="9" t="n"/>
      <c r="E21" s="9" t="n"/>
      <c r="F21" s="10" t="n"/>
      <c r="G21" s="9" t="n"/>
      <c r="H21" s="11">
        <f>IF(F21="","",IF(UPPER(G21)="Y",0,ROUND(F21/11,2)))</f>
        <v/>
      </c>
      <c r="I21" s="11">
        <f>IF(F21="","",ROUND(F21-H21,2))</f>
        <v/>
      </c>
      <c r="J21" s="9" t="n"/>
      <c r="K21" s="12">
        <f>IF(F21="","",IF(AND(F21&gt;TaxInvoiceThreshold,UPPER(G21)&lt;&gt;"Y"),"Yes","No"))</f>
        <v/>
      </c>
      <c r="L21" s="9" t="n"/>
    </row>
    <row r="22">
      <c r="A22" s="8" t="n"/>
      <c r="B22" s="9" t="n"/>
      <c r="C22" s="9" t="n"/>
      <c r="D22" s="9" t="n"/>
      <c r="E22" s="9" t="n"/>
      <c r="F22" s="10" t="n"/>
      <c r="G22" s="9" t="n"/>
      <c r="H22" s="11">
        <f>IF(F22="","",IF(UPPER(G22)="Y",0,ROUND(F22/11,2)))</f>
        <v/>
      </c>
      <c r="I22" s="11">
        <f>IF(F22="","",ROUND(F22-H22,2))</f>
        <v/>
      </c>
      <c r="J22" s="9" t="n"/>
      <c r="K22" s="12">
        <f>IF(F22="","",IF(AND(F22&gt;TaxInvoiceThreshold,UPPER(G22)&lt;&gt;"Y"),"Yes","No"))</f>
        <v/>
      </c>
      <c r="L22" s="9" t="n"/>
    </row>
    <row r="23">
      <c r="A23" s="8" t="n"/>
      <c r="B23" s="9" t="n"/>
      <c r="C23" s="9" t="n"/>
      <c r="D23" s="9" t="n"/>
      <c r="E23" s="9" t="n"/>
      <c r="F23" s="10" t="n"/>
      <c r="G23" s="9" t="n"/>
      <c r="H23" s="11">
        <f>IF(F23="","",IF(UPPER(G23)="Y",0,ROUND(F23/11,2)))</f>
        <v/>
      </c>
      <c r="I23" s="11">
        <f>IF(F23="","",ROUND(F23-H23,2))</f>
        <v/>
      </c>
      <c r="J23" s="9" t="n"/>
      <c r="K23" s="12">
        <f>IF(F23="","",IF(AND(F23&gt;TaxInvoiceThreshold,UPPER(G23)&lt;&gt;"Y"),"Yes","No"))</f>
        <v/>
      </c>
      <c r="L23" s="9" t="n"/>
    </row>
    <row r="24">
      <c r="A24" s="8" t="n"/>
      <c r="B24" s="9" t="n"/>
      <c r="C24" s="9" t="n"/>
      <c r="D24" s="9" t="n"/>
      <c r="E24" s="9" t="n"/>
      <c r="F24" s="10" t="n"/>
      <c r="G24" s="9" t="n"/>
      <c r="H24" s="11">
        <f>IF(F24="","",IF(UPPER(G24)="Y",0,ROUND(F24/11,2)))</f>
        <v/>
      </c>
      <c r="I24" s="11">
        <f>IF(F24="","",ROUND(F24-H24,2))</f>
        <v/>
      </c>
      <c r="J24" s="9" t="n"/>
      <c r="K24" s="12">
        <f>IF(F24="","",IF(AND(F24&gt;TaxInvoiceThreshold,UPPER(G24)&lt;&gt;"Y"),"Yes","No"))</f>
        <v/>
      </c>
      <c r="L24" s="9" t="n"/>
    </row>
    <row r="25">
      <c r="A25" s="8" t="n"/>
      <c r="B25" s="9" t="n"/>
      <c r="C25" s="9" t="n"/>
      <c r="D25" s="9" t="n"/>
      <c r="E25" s="9" t="n"/>
      <c r="F25" s="10" t="n"/>
      <c r="G25" s="9" t="n"/>
      <c r="H25" s="11">
        <f>IF(F25="","",IF(UPPER(G25)="Y",0,ROUND(F25/11,2)))</f>
        <v/>
      </c>
      <c r="I25" s="11">
        <f>IF(F25="","",ROUND(F25-H25,2))</f>
        <v/>
      </c>
      <c r="J25" s="9" t="n"/>
      <c r="K25" s="12">
        <f>IF(F25="","",IF(AND(F25&gt;TaxInvoiceThreshold,UPPER(G25)&lt;&gt;"Y"),"Yes","No"))</f>
        <v/>
      </c>
      <c r="L25" s="9" t="n"/>
    </row>
    <row r="26">
      <c r="A26" s="8" t="n"/>
      <c r="B26" s="9" t="n"/>
      <c r="C26" s="9" t="n"/>
      <c r="D26" s="9" t="n"/>
      <c r="E26" s="9" t="n"/>
      <c r="F26" s="10" t="n"/>
      <c r="G26" s="9" t="n"/>
      <c r="H26" s="11">
        <f>IF(F26="","",IF(UPPER(G26)="Y",0,ROUND(F26/11,2)))</f>
        <v/>
      </c>
      <c r="I26" s="11">
        <f>IF(F26="","",ROUND(F26-H26,2))</f>
        <v/>
      </c>
      <c r="J26" s="9" t="n"/>
      <c r="K26" s="12">
        <f>IF(F26="","",IF(AND(F26&gt;TaxInvoiceThreshold,UPPER(G26)&lt;&gt;"Y"),"Yes","No"))</f>
        <v/>
      </c>
      <c r="L26" s="9" t="n"/>
    </row>
    <row r="27">
      <c r="A27" s="8" t="n"/>
      <c r="B27" s="9" t="n"/>
      <c r="C27" s="9" t="n"/>
      <c r="D27" s="9" t="n"/>
      <c r="E27" s="9" t="n"/>
      <c r="F27" s="10" t="n"/>
      <c r="G27" s="9" t="n"/>
      <c r="H27" s="11">
        <f>IF(F27="","",IF(UPPER(G27)="Y",0,ROUND(F27/11,2)))</f>
        <v/>
      </c>
      <c r="I27" s="11">
        <f>IF(F27="","",ROUND(F27-H27,2))</f>
        <v/>
      </c>
      <c r="J27" s="9" t="n"/>
      <c r="K27" s="12">
        <f>IF(F27="","",IF(AND(F27&gt;TaxInvoiceThreshold,UPPER(G27)&lt;&gt;"Y"),"Yes","No"))</f>
        <v/>
      </c>
      <c r="L27" s="9" t="n"/>
    </row>
    <row r="28">
      <c r="A28" s="8" t="n"/>
      <c r="B28" s="9" t="n"/>
      <c r="C28" s="9" t="n"/>
      <c r="D28" s="9" t="n"/>
      <c r="E28" s="9" t="n"/>
      <c r="F28" s="10" t="n"/>
      <c r="G28" s="9" t="n"/>
      <c r="H28" s="11">
        <f>IF(F28="","",IF(UPPER(G28)="Y",0,ROUND(F28/11,2)))</f>
        <v/>
      </c>
      <c r="I28" s="11">
        <f>IF(F28="","",ROUND(F28-H28,2))</f>
        <v/>
      </c>
      <c r="J28" s="9" t="n"/>
      <c r="K28" s="12">
        <f>IF(F28="","",IF(AND(F28&gt;TaxInvoiceThreshold,UPPER(G28)&lt;&gt;"Y"),"Yes","No"))</f>
        <v/>
      </c>
      <c r="L28" s="9" t="n"/>
    </row>
    <row r="29">
      <c r="A29" s="8" t="n"/>
      <c r="B29" s="9" t="n"/>
      <c r="C29" s="9" t="n"/>
      <c r="D29" s="9" t="n"/>
      <c r="E29" s="9" t="n"/>
      <c r="F29" s="10" t="n"/>
      <c r="G29" s="9" t="n"/>
      <c r="H29" s="11">
        <f>IF(F29="","",IF(UPPER(G29)="Y",0,ROUND(F29/11,2)))</f>
        <v/>
      </c>
      <c r="I29" s="11">
        <f>IF(F29="","",ROUND(F29-H29,2))</f>
        <v/>
      </c>
      <c r="J29" s="9" t="n"/>
      <c r="K29" s="12">
        <f>IF(F29="","",IF(AND(F29&gt;TaxInvoiceThreshold,UPPER(G29)&lt;&gt;"Y"),"Yes","No"))</f>
        <v/>
      </c>
      <c r="L29" s="9" t="n"/>
    </row>
    <row r="30">
      <c r="A30" s="8" t="n"/>
      <c r="B30" s="9" t="n"/>
      <c r="C30" s="9" t="n"/>
      <c r="D30" s="9" t="n"/>
      <c r="E30" s="9" t="n"/>
      <c r="F30" s="10" t="n"/>
      <c r="G30" s="9" t="n"/>
      <c r="H30" s="11">
        <f>IF(F30="","",IF(UPPER(G30)="Y",0,ROUND(F30/11,2)))</f>
        <v/>
      </c>
      <c r="I30" s="11">
        <f>IF(F30="","",ROUND(F30-H30,2))</f>
        <v/>
      </c>
      <c r="J30" s="9" t="n"/>
      <c r="K30" s="12">
        <f>IF(F30="","",IF(AND(F30&gt;TaxInvoiceThreshold,UPPER(G30)&lt;&gt;"Y"),"Yes","No"))</f>
        <v/>
      </c>
      <c r="L30" s="9" t="n"/>
    </row>
    <row r="31">
      <c r="A31" s="8" t="n"/>
      <c r="B31" s="9" t="n"/>
      <c r="C31" s="9" t="n"/>
      <c r="D31" s="9" t="n"/>
      <c r="E31" s="9" t="n"/>
      <c r="F31" s="10" t="n"/>
      <c r="G31" s="9" t="n"/>
      <c r="H31" s="11">
        <f>IF(F31="","",IF(UPPER(G31)="Y",0,ROUND(F31/11,2)))</f>
        <v/>
      </c>
      <c r="I31" s="11">
        <f>IF(F31="","",ROUND(F31-H31,2))</f>
        <v/>
      </c>
      <c r="J31" s="9" t="n"/>
      <c r="K31" s="12">
        <f>IF(F31="","",IF(AND(F31&gt;TaxInvoiceThreshold,UPPER(G31)&lt;&gt;"Y"),"Yes","No"))</f>
        <v/>
      </c>
      <c r="L31" s="9" t="n"/>
    </row>
    <row r="32">
      <c r="A32" s="8" t="n"/>
      <c r="B32" s="9" t="n"/>
      <c r="C32" s="9" t="n"/>
      <c r="D32" s="9" t="n"/>
      <c r="E32" s="9" t="n"/>
      <c r="F32" s="10" t="n"/>
      <c r="G32" s="9" t="n"/>
      <c r="H32" s="11">
        <f>IF(F32="","",IF(UPPER(G32)="Y",0,ROUND(F32/11,2)))</f>
        <v/>
      </c>
      <c r="I32" s="11">
        <f>IF(F32="","",ROUND(F32-H32,2))</f>
        <v/>
      </c>
      <c r="J32" s="9" t="n"/>
      <c r="K32" s="12">
        <f>IF(F32="","",IF(AND(F32&gt;TaxInvoiceThreshold,UPPER(G32)&lt;&gt;"Y"),"Yes","No"))</f>
        <v/>
      </c>
      <c r="L32" s="9" t="n"/>
    </row>
    <row r="33">
      <c r="A33" s="8" t="n"/>
      <c r="B33" s="9" t="n"/>
      <c r="C33" s="9" t="n"/>
      <c r="D33" s="9" t="n"/>
      <c r="E33" s="9" t="n"/>
      <c r="F33" s="10" t="n"/>
      <c r="G33" s="9" t="n"/>
      <c r="H33" s="11">
        <f>IF(F33="","",IF(UPPER(G33)="Y",0,ROUND(F33/11,2)))</f>
        <v/>
      </c>
      <c r="I33" s="11">
        <f>IF(F33="","",ROUND(F33-H33,2))</f>
        <v/>
      </c>
      <c r="J33" s="9" t="n"/>
      <c r="K33" s="12">
        <f>IF(F33="","",IF(AND(F33&gt;TaxInvoiceThreshold,UPPER(G33)&lt;&gt;"Y"),"Yes","No"))</f>
        <v/>
      </c>
      <c r="L33" s="9" t="n"/>
    </row>
    <row r="34">
      <c r="A34" s="8" t="n"/>
      <c r="B34" s="9" t="n"/>
      <c r="C34" s="9" t="n"/>
      <c r="D34" s="9" t="n"/>
      <c r="E34" s="9" t="n"/>
      <c r="F34" s="10" t="n"/>
      <c r="G34" s="9" t="n"/>
      <c r="H34" s="11">
        <f>IF(F34="","",IF(UPPER(G34)="Y",0,ROUND(F34/11,2)))</f>
        <v/>
      </c>
      <c r="I34" s="11">
        <f>IF(F34="","",ROUND(F34-H34,2))</f>
        <v/>
      </c>
      <c r="J34" s="9" t="n"/>
      <c r="K34" s="12">
        <f>IF(F34="","",IF(AND(F34&gt;TaxInvoiceThreshold,UPPER(G34)&lt;&gt;"Y"),"Yes","No"))</f>
        <v/>
      </c>
      <c r="L34" s="9" t="n"/>
    </row>
    <row r="35">
      <c r="A35" s="8" t="n"/>
      <c r="B35" s="9" t="n"/>
      <c r="C35" s="9" t="n"/>
      <c r="D35" s="9" t="n"/>
      <c r="E35" s="9" t="n"/>
      <c r="F35" s="10" t="n"/>
      <c r="G35" s="9" t="n"/>
      <c r="H35" s="11">
        <f>IF(F35="","",IF(UPPER(G35)="Y",0,ROUND(F35/11,2)))</f>
        <v/>
      </c>
      <c r="I35" s="11">
        <f>IF(F35="","",ROUND(F35-H35,2))</f>
        <v/>
      </c>
      <c r="J35" s="9" t="n"/>
      <c r="K35" s="12">
        <f>IF(F35="","",IF(AND(F35&gt;TaxInvoiceThreshold,UPPER(G35)&lt;&gt;"Y"),"Yes","No"))</f>
        <v/>
      </c>
      <c r="L35" s="9" t="n"/>
    </row>
    <row r="36">
      <c r="A36" s="8" t="n"/>
      <c r="B36" s="9" t="n"/>
      <c r="C36" s="9" t="n"/>
      <c r="D36" s="9" t="n"/>
      <c r="E36" s="9" t="n"/>
      <c r="F36" s="10" t="n"/>
      <c r="G36" s="9" t="n"/>
      <c r="H36" s="11">
        <f>IF(F36="","",IF(UPPER(G36)="Y",0,ROUND(F36/11,2)))</f>
        <v/>
      </c>
      <c r="I36" s="11">
        <f>IF(F36="","",ROUND(F36-H36,2))</f>
        <v/>
      </c>
      <c r="J36" s="9" t="n"/>
      <c r="K36" s="12">
        <f>IF(F36="","",IF(AND(F36&gt;TaxInvoiceThreshold,UPPER(G36)&lt;&gt;"Y"),"Yes","No"))</f>
        <v/>
      </c>
      <c r="L36" s="9" t="n"/>
    </row>
    <row r="37">
      <c r="A37" s="8" t="n"/>
      <c r="B37" s="9" t="n"/>
      <c r="C37" s="9" t="n"/>
      <c r="D37" s="9" t="n"/>
      <c r="E37" s="9" t="n"/>
      <c r="F37" s="10" t="n"/>
      <c r="G37" s="9" t="n"/>
      <c r="H37" s="11">
        <f>IF(F37="","",IF(UPPER(G37)="Y",0,ROUND(F37/11,2)))</f>
        <v/>
      </c>
      <c r="I37" s="11">
        <f>IF(F37="","",ROUND(F37-H37,2))</f>
        <v/>
      </c>
      <c r="J37" s="9" t="n"/>
      <c r="K37" s="12">
        <f>IF(F37="","",IF(AND(F37&gt;TaxInvoiceThreshold,UPPER(G37)&lt;&gt;"Y"),"Yes","No"))</f>
        <v/>
      </c>
      <c r="L37" s="9" t="n"/>
    </row>
    <row r="38">
      <c r="A38" s="8" t="n"/>
      <c r="B38" s="9" t="n"/>
      <c r="C38" s="9" t="n"/>
      <c r="D38" s="9" t="n"/>
      <c r="E38" s="9" t="n"/>
      <c r="F38" s="10" t="n"/>
      <c r="G38" s="9" t="n"/>
      <c r="H38" s="11">
        <f>IF(F38="","",IF(UPPER(G38)="Y",0,ROUND(F38/11,2)))</f>
        <v/>
      </c>
      <c r="I38" s="11">
        <f>IF(F38="","",ROUND(F38-H38,2))</f>
        <v/>
      </c>
      <c r="J38" s="9" t="n"/>
      <c r="K38" s="12">
        <f>IF(F38="","",IF(AND(F38&gt;TaxInvoiceThreshold,UPPER(G38)&lt;&gt;"Y"),"Yes","No"))</f>
        <v/>
      </c>
      <c r="L38" s="9" t="n"/>
    </row>
    <row r="39">
      <c r="A39" s="8" t="n"/>
      <c r="B39" s="9" t="n"/>
      <c r="C39" s="9" t="n"/>
      <c r="D39" s="9" t="n"/>
      <c r="E39" s="9" t="n"/>
      <c r="F39" s="10" t="n"/>
      <c r="G39" s="9" t="n"/>
      <c r="H39" s="11">
        <f>IF(F39="","",IF(UPPER(G39)="Y",0,ROUND(F39/11,2)))</f>
        <v/>
      </c>
      <c r="I39" s="11">
        <f>IF(F39="","",ROUND(F39-H39,2))</f>
        <v/>
      </c>
      <c r="J39" s="9" t="n"/>
      <c r="K39" s="12">
        <f>IF(F39="","",IF(AND(F39&gt;TaxInvoiceThreshold,UPPER(G39)&lt;&gt;"Y"),"Yes","No"))</f>
        <v/>
      </c>
      <c r="L39" s="9" t="n"/>
    </row>
    <row r="40">
      <c r="A40" s="8" t="n"/>
      <c r="B40" s="9" t="n"/>
      <c r="C40" s="9" t="n"/>
      <c r="D40" s="9" t="n"/>
      <c r="E40" s="9" t="n"/>
      <c r="F40" s="10" t="n"/>
      <c r="G40" s="9" t="n"/>
      <c r="H40" s="11">
        <f>IF(F40="","",IF(UPPER(G40)="Y",0,ROUND(F40/11,2)))</f>
        <v/>
      </c>
      <c r="I40" s="11">
        <f>IF(F40="","",ROUND(F40-H40,2))</f>
        <v/>
      </c>
      <c r="J40" s="9" t="n"/>
      <c r="K40" s="12">
        <f>IF(F40="","",IF(AND(F40&gt;TaxInvoiceThreshold,UPPER(G40)&lt;&gt;"Y"),"Yes","No"))</f>
        <v/>
      </c>
      <c r="L40" s="9" t="n"/>
    </row>
    <row r="41">
      <c r="A41" s="8" t="n"/>
      <c r="B41" s="9" t="n"/>
      <c r="C41" s="9" t="n"/>
      <c r="D41" s="9" t="n"/>
      <c r="E41" s="9" t="n"/>
      <c r="F41" s="10" t="n"/>
      <c r="G41" s="9" t="n"/>
      <c r="H41" s="11">
        <f>IF(F41="","",IF(UPPER(G41)="Y",0,ROUND(F41/11,2)))</f>
        <v/>
      </c>
      <c r="I41" s="11">
        <f>IF(F41="","",ROUND(F41-H41,2))</f>
        <v/>
      </c>
      <c r="J41" s="9" t="n"/>
      <c r="K41" s="12">
        <f>IF(F41="","",IF(AND(F41&gt;TaxInvoiceThreshold,UPPER(G41)&lt;&gt;"Y"),"Yes","No"))</f>
        <v/>
      </c>
      <c r="L41" s="9" t="n"/>
    </row>
    <row r="42">
      <c r="A42" s="8" t="n"/>
      <c r="B42" s="9" t="n"/>
      <c r="C42" s="9" t="n"/>
      <c r="D42" s="9" t="n"/>
      <c r="E42" s="9" t="n"/>
      <c r="F42" s="10" t="n"/>
      <c r="G42" s="9" t="n"/>
      <c r="H42" s="11">
        <f>IF(F42="","",IF(UPPER(G42)="Y",0,ROUND(F42/11,2)))</f>
        <v/>
      </c>
      <c r="I42" s="11">
        <f>IF(F42="","",ROUND(F42-H42,2))</f>
        <v/>
      </c>
      <c r="J42" s="9" t="n"/>
      <c r="K42" s="12">
        <f>IF(F42="","",IF(AND(F42&gt;TaxInvoiceThreshold,UPPER(G42)&lt;&gt;"Y"),"Yes","No"))</f>
        <v/>
      </c>
      <c r="L42" s="9" t="n"/>
    </row>
    <row r="43">
      <c r="A43" s="8" t="n"/>
      <c r="B43" s="9" t="n"/>
      <c r="C43" s="9" t="n"/>
      <c r="D43" s="9" t="n"/>
      <c r="E43" s="9" t="n"/>
      <c r="F43" s="10" t="n"/>
      <c r="G43" s="9" t="n"/>
      <c r="H43" s="11">
        <f>IF(F43="","",IF(UPPER(G43)="Y",0,ROUND(F43/11,2)))</f>
        <v/>
      </c>
      <c r="I43" s="11">
        <f>IF(F43="","",ROUND(F43-H43,2))</f>
        <v/>
      </c>
      <c r="J43" s="9" t="n"/>
      <c r="K43" s="12">
        <f>IF(F43="","",IF(AND(F43&gt;TaxInvoiceThreshold,UPPER(G43)&lt;&gt;"Y"),"Yes","No"))</f>
        <v/>
      </c>
      <c r="L43" s="9" t="n"/>
    </row>
    <row r="44">
      <c r="A44" s="8" t="n"/>
      <c r="B44" s="9" t="n"/>
      <c r="C44" s="9" t="n"/>
      <c r="D44" s="9" t="n"/>
      <c r="E44" s="9" t="n"/>
      <c r="F44" s="10" t="n"/>
      <c r="G44" s="9" t="n"/>
      <c r="H44" s="11">
        <f>IF(F44="","",IF(UPPER(G44)="Y",0,ROUND(F44/11,2)))</f>
        <v/>
      </c>
      <c r="I44" s="11">
        <f>IF(F44="","",ROUND(F44-H44,2))</f>
        <v/>
      </c>
      <c r="J44" s="9" t="n"/>
      <c r="K44" s="12">
        <f>IF(F44="","",IF(AND(F44&gt;TaxInvoiceThreshold,UPPER(G44)&lt;&gt;"Y"),"Yes","No"))</f>
        <v/>
      </c>
      <c r="L44" s="9" t="n"/>
    </row>
    <row r="45">
      <c r="A45" s="8" t="n"/>
      <c r="B45" s="9" t="n"/>
      <c r="C45" s="9" t="n"/>
      <c r="D45" s="9" t="n"/>
      <c r="E45" s="9" t="n"/>
      <c r="F45" s="10" t="n"/>
      <c r="G45" s="9" t="n"/>
      <c r="H45" s="11">
        <f>IF(F45="","",IF(UPPER(G45)="Y",0,ROUND(F45/11,2)))</f>
        <v/>
      </c>
      <c r="I45" s="11">
        <f>IF(F45="","",ROUND(F45-H45,2))</f>
        <v/>
      </c>
      <c r="J45" s="9" t="n"/>
      <c r="K45" s="12">
        <f>IF(F45="","",IF(AND(F45&gt;TaxInvoiceThreshold,UPPER(G45)&lt;&gt;"Y"),"Yes","No"))</f>
        <v/>
      </c>
      <c r="L45" s="9" t="n"/>
    </row>
    <row r="46">
      <c r="A46" s="8" t="n"/>
      <c r="B46" s="9" t="n"/>
      <c r="C46" s="9" t="n"/>
      <c r="D46" s="9" t="n"/>
      <c r="E46" s="9" t="n"/>
      <c r="F46" s="10" t="n"/>
      <c r="G46" s="9" t="n"/>
      <c r="H46" s="11">
        <f>IF(F46="","",IF(UPPER(G46)="Y",0,ROUND(F46/11,2)))</f>
        <v/>
      </c>
      <c r="I46" s="11">
        <f>IF(F46="","",ROUND(F46-H46,2))</f>
        <v/>
      </c>
      <c r="J46" s="9" t="n"/>
      <c r="K46" s="12">
        <f>IF(F46="","",IF(AND(F46&gt;TaxInvoiceThreshold,UPPER(G46)&lt;&gt;"Y"),"Yes","No"))</f>
        <v/>
      </c>
      <c r="L46" s="9" t="n"/>
    </row>
    <row r="47">
      <c r="A47" s="8" t="n"/>
      <c r="B47" s="9" t="n"/>
      <c r="C47" s="9" t="n"/>
      <c r="D47" s="9" t="n"/>
      <c r="E47" s="9" t="n"/>
      <c r="F47" s="10" t="n"/>
      <c r="G47" s="9" t="n"/>
      <c r="H47" s="11">
        <f>IF(F47="","",IF(UPPER(G47)="Y",0,ROUND(F47/11,2)))</f>
        <v/>
      </c>
      <c r="I47" s="11">
        <f>IF(F47="","",ROUND(F47-H47,2))</f>
        <v/>
      </c>
      <c r="J47" s="9" t="n"/>
      <c r="K47" s="12">
        <f>IF(F47="","",IF(AND(F47&gt;TaxInvoiceThreshold,UPPER(G47)&lt;&gt;"Y"),"Yes","No"))</f>
        <v/>
      </c>
      <c r="L47" s="9" t="n"/>
    </row>
    <row r="48">
      <c r="A48" s="8" t="n"/>
      <c r="B48" s="9" t="n"/>
      <c r="C48" s="9" t="n"/>
      <c r="D48" s="9" t="n"/>
      <c r="E48" s="9" t="n"/>
      <c r="F48" s="10" t="n"/>
      <c r="G48" s="9" t="n"/>
      <c r="H48" s="11">
        <f>IF(F48="","",IF(UPPER(G48)="Y",0,ROUND(F48/11,2)))</f>
        <v/>
      </c>
      <c r="I48" s="11">
        <f>IF(F48="","",ROUND(F48-H48,2))</f>
        <v/>
      </c>
      <c r="J48" s="9" t="n"/>
      <c r="K48" s="12">
        <f>IF(F48="","",IF(AND(F48&gt;TaxInvoiceThreshold,UPPER(G48)&lt;&gt;"Y"),"Yes","No"))</f>
        <v/>
      </c>
      <c r="L48" s="9" t="n"/>
    </row>
    <row r="49">
      <c r="A49" s="8" t="n"/>
      <c r="B49" s="9" t="n"/>
      <c r="C49" s="9" t="n"/>
      <c r="D49" s="9" t="n"/>
      <c r="E49" s="9" t="n"/>
      <c r="F49" s="10" t="n"/>
      <c r="G49" s="9" t="n"/>
      <c r="H49" s="11">
        <f>IF(F49="","",IF(UPPER(G49)="Y",0,ROUND(F49/11,2)))</f>
        <v/>
      </c>
      <c r="I49" s="11">
        <f>IF(F49="","",ROUND(F49-H49,2))</f>
        <v/>
      </c>
      <c r="J49" s="9" t="n"/>
      <c r="K49" s="12">
        <f>IF(F49="","",IF(AND(F49&gt;TaxInvoiceThreshold,UPPER(G49)&lt;&gt;"Y"),"Yes","No"))</f>
        <v/>
      </c>
      <c r="L49" s="9" t="n"/>
    </row>
    <row r="50">
      <c r="A50" s="8" t="n"/>
      <c r="B50" s="9" t="n"/>
      <c r="C50" s="9" t="n"/>
      <c r="D50" s="9" t="n"/>
      <c r="E50" s="9" t="n"/>
      <c r="F50" s="10" t="n"/>
      <c r="G50" s="9" t="n"/>
      <c r="H50" s="11">
        <f>IF(F50="","",IF(UPPER(G50)="Y",0,ROUND(F50/11,2)))</f>
        <v/>
      </c>
      <c r="I50" s="11">
        <f>IF(F50="","",ROUND(F50-H50,2))</f>
        <v/>
      </c>
      <c r="J50" s="9" t="n"/>
      <c r="K50" s="12">
        <f>IF(F50="","",IF(AND(F50&gt;TaxInvoiceThreshold,UPPER(G50)&lt;&gt;"Y"),"Yes","No"))</f>
        <v/>
      </c>
      <c r="L50" s="9" t="n"/>
    </row>
    <row r="51">
      <c r="A51" s="8" t="n"/>
      <c r="B51" s="9" t="n"/>
      <c r="C51" s="9" t="n"/>
      <c r="D51" s="9" t="n"/>
      <c r="E51" s="9" t="n"/>
      <c r="F51" s="10" t="n"/>
      <c r="G51" s="9" t="n"/>
      <c r="H51" s="11">
        <f>IF(F51="","",IF(UPPER(G51)="Y",0,ROUND(F51/11,2)))</f>
        <v/>
      </c>
      <c r="I51" s="11">
        <f>IF(F51="","",ROUND(F51-H51,2))</f>
        <v/>
      </c>
      <c r="J51" s="9" t="n"/>
      <c r="K51" s="12">
        <f>IF(F51="","",IF(AND(F51&gt;TaxInvoiceThreshold,UPPER(G51)&lt;&gt;"Y"),"Yes","No"))</f>
        <v/>
      </c>
      <c r="L51" s="9" t="n"/>
    </row>
    <row r="52">
      <c r="A52" s="8" t="n"/>
      <c r="B52" s="9" t="n"/>
      <c r="C52" s="9" t="n"/>
      <c r="D52" s="9" t="n"/>
      <c r="E52" s="9" t="n"/>
      <c r="F52" s="10" t="n"/>
      <c r="G52" s="9" t="n"/>
      <c r="H52" s="11">
        <f>IF(F52="","",IF(UPPER(G52)="Y",0,ROUND(F52/11,2)))</f>
        <v/>
      </c>
      <c r="I52" s="11">
        <f>IF(F52="","",ROUND(F52-H52,2))</f>
        <v/>
      </c>
      <c r="J52" s="9" t="n"/>
      <c r="K52" s="12">
        <f>IF(F52="","",IF(AND(F52&gt;TaxInvoiceThreshold,UPPER(G52)&lt;&gt;"Y"),"Yes","No"))</f>
        <v/>
      </c>
      <c r="L52" s="9" t="n"/>
    </row>
    <row r="53">
      <c r="A53" s="8" t="n"/>
      <c r="B53" s="9" t="n"/>
      <c r="C53" s="9" t="n"/>
      <c r="D53" s="9" t="n"/>
      <c r="E53" s="9" t="n"/>
      <c r="F53" s="10" t="n"/>
      <c r="G53" s="9" t="n"/>
      <c r="H53" s="11">
        <f>IF(F53="","",IF(UPPER(G53)="Y",0,ROUND(F53/11,2)))</f>
        <v/>
      </c>
      <c r="I53" s="11">
        <f>IF(F53="","",ROUND(F53-H53,2))</f>
        <v/>
      </c>
      <c r="J53" s="9" t="n"/>
      <c r="K53" s="12">
        <f>IF(F53="","",IF(AND(F53&gt;TaxInvoiceThreshold,UPPER(G53)&lt;&gt;"Y"),"Yes","No"))</f>
        <v/>
      </c>
      <c r="L53" s="9" t="n"/>
    </row>
    <row r="54">
      <c r="A54" s="8" t="n"/>
      <c r="B54" s="9" t="n"/>
      <c r="C54" s="9" t="n"/>
      <c r="D54" s="9" t="n"/>
      <c r="E54" s="9" t="n"/>
      <c r="F54" s="10" t="n"/>
      <c r="G54" s="9" t="n"/>
      <c r="H54" s="11">
        <f>IF(F54="","",IF(UPPER(G54)="Y",0,ROUND(F54/11,2)))</f>
        <v/>
      </c>
      <c r="I54" s="11">
        <f>IF(F54="","",ROUND(F54-H54,2))</f>
        <v/>
      </c>
      <c r="J54" s="9" t="n"/>
      <c r="K54" s="12">
        <f>IF(F54="","",IF(AND(F54&gt;TaxInvoiceThreshold,UPPER(G54)&lt;&gt;"Y"),"Yes","No"))</f>
        <v/>
      </c>
      <c r="L54" s="9" t="n"/>
    </row>
    <row r="55">
      <c r="A55" s="8" t="n"/>
      <c r="B55" s="9" t="n"/>
      <c r="C55" s="9" t="n"/>
      <c r="D55" s="9" t="n"/>
      <c r="E55" s="9" t="n"/>
      <c r="F55" s="10" t="n"/>
      <c r="G55" s="9" t="n"/>
      <c r="H55" s="11">
        <f>IF(F55="","",IF(UPPER(G55)="Y",0,ROUND(F55/11,2)))</f>
        <v/>
      </c>
      <c r="I55" s="11">
        <f>IF(F55="","",ROUND(F55-H55,2))</f>
        <v/>
      </c>
      <c r="J55" s="9" t="n"/>
      <c r="K55" s="12">
        <f>IF(F55="","",IF(AND(F55&gt;TaxInvoiceThreshold,UPPER(G55)&lt;&gt;"Y"),"Yes","No"))</f>
        <v/>
      </c>
      <c r="L55" s="9" t="n"/>
    </row>
    <row r="56">
      <c r="A56" s="8" t="n"/>
      <c r="B56" s="9" t="n"/>
      <c r="C56" s="9" t="n"/>
      <c r="D56" s="9" t="n"/>
      <c r="E56" s="9" t="n"/>
      <c r="F56" s="10" t="n"/>
      <c r="G56" s="9" t="n"/>
      <c r="H56" s="11">
        <f>IF(F56="","",IF(UPPER(G56)="Y",0,ROUND(F56/11,2)))</f>
        <v/>
      </c>
      <c r="I56" s="11">
        <f>IF(F56="","",ROUND(F56-H56,2))</f>
        <v/>
      </c>
      <c r="J56" s="9" t="n"/>
      <c r="K56" s="12">
        <f>IF(F56="","",IF(AND(F56&gt;TaxInvoiceThreshold,UPPER(G56)&lt;&gt;"Y"),"Yes","No"))</f>
        <v/>
      </c>
      <c r="L56" s="9" t="n"/>
    </row>
    <row r="57">
      <c r="A57" s="8" t="n"/>
      <c r="B57" s="9" t="n"/>
      <c r="C57" s="9" t="n"/>
      <c r="D57" s="9" t="n"/>
      <c r="E57" s="9" t="n"/>
      <c r="F57" s="10" t="n"/>
      <c r="G57" s="9" t="n"/>
      <c r="H57" s="11">
        <f>IF(F57="","",IF(UPPER(G57)="Y",0,ROUND(F57/11,2)))</f>
        <v/>
      </c>
      <c r="I57" s="11">
        <f>IF(F57="","",ROUND(F57-H57,2))</f>
        <v/>
      </c>
      <c r="J57" s="9" t="n"/>
      <c r="K57" s="12">
        <f>IF(F57="","",IF(AND(F57&gt;TaxInvoiceThreshold,UPPER(G57)&lt;&gt;"Y"),"Yes","No"))</f>
        <v/>
      </c>
      <c r="L57" s="9" t="n"/>
    </row>
    <row r="58">
      <c r="A58" s="8" t="n"/>
      <c r="B58" s="9" t="n"/>
      <c r="C58" s="9" t="n"/>
      <c r="D58" s="9" t="n"/>
      <c r="E58" s="9" t="n"/>
      <c r="F58" s="10" t="n"/>
      <c r="G58" s="9" t="n"/>
      <c r="H58" s="11">
        <f>IF(F58="","",IF(UPPER(G58)="Y",0,ROUND(F58/11,2)))</f>
        <v/>
      </c>
      <c r="I58" s="11">
        <f>IF(F58="","",ROUND(F58-H58,2))</f>
        <v/>
      </c>
      <c r="J58" s="9" t="n"/>
      <c r="K58" s="12">
        <f>IF(F58="","",IF(AND(F58&gt;TaxInvoiceThreshold,UPPER(G58)&lt;&gt;"Y"),"Yes","No"))</f>
        <v/>
      </c>
      <c r="L58" s="9" t="n"/>
    </row>
    <row r="59">
      <c r="A59" s="8" t="n"/>
      <c r="B59" s="9" t="n"/>
      <c r="C59" s="9" t="n"/>
      <c r="D59" s="9" t="n"/>
      <c r="E59" s="9" t="n"/>
      <c r="F59" s="10" t="n"/>
      <c r="G59" s="9" t="n"/>
      <c r="H59" s="11">
        <f>IF(F59="","",IF(UPPER(G59)="Y",0,ROUND(F59/11,2)))</f>
        <v/>
      </c>
      <c r="I59" s="11">
        <f>IF(F59="","",ROUND(F59-H59,2))</f>
        <v/>
      </c>
      <c r="J59" s="9" t="n"/>
      <c r="K59" s="12">
        <f>IF(F59="","",IF(AND(F59&gt;TaxInvoiceThreshold,UPPER(G59)&lt;&gt;"Y"),"Yes","No"))</f>
        <v/>
      </c>
      <c r="L59" s="9" t="n"/>
    </row>
    <row r="60">
      <c r="A60" s="8" t="n"/>
      <c r="B60" s="9" t="n"/>
      <c r="C60" s="9" t="n"/>
      <c r="D60" s="9" t="n"/>
      <c r="E60" s="9" t="n"/>
      <c r="F60" s="10" t="n"/>
      <c r="G60" s="9" t="n"/>
      <c r="H60" s="11">
        <f>IF(F60="","",IF(UPPER(G60)="Y",0,ROUND(F60/11,2)))</f>
        <v/>
      </c>
      <c r="I60" s="11">
        <f>IF(F60="","",ROUND(F60-H60,2))</f>
        <v/>
      </c>
      <c r="J60" s="9" t="n"/>
      <c r="K60" s="12">
        <f>IF(F60="","",IF(AND(F60&gt;TaxInvoiceThreshold,UPPER(G60)&lt;&gt;"Y"),"Yes","No"))</f>
        <v/>
      </c>
      <c r="L60" s="9" t="n"/>
    </row>
    <row r="61">
      <c r="A61" s="8" t="n"/>
      <c r="B61" s="9" t="n"/>
      <c r="C61" s="9" t="n"/>
      <c r="D61" s="9" t="n"/>
      <c r="E61" s="9" t="n"/>
      <c r="F61" s="10" t="n"/>
      <c r="G61" s="9" t="n"/>
      <c r="H61" s="11">
        <f>IF(F61="","",IF(UPPER(G61)="Y",0,ROUND(F61/11,2)))</f>
        <v/>
      </c>
      <c r="I61" s="11">
        <f>IF(F61="","",ROUND(F61-H61,2))</f>
        <v/>
      </c>
      <c r="J61" s="9" t="n"/>
      <c r="K61" s="12">
        <f>IF(F61="","",IF(AND(F61&gt;TaxInvoiceThreshold,UPPER(G61)&lt;&gt;"Y"),"Yes","No"))</f>
        <v/>
      </c>
      <c r="L61" s="9" t="n"/>
    </row>
    <row r="62">
      <c r="A62" s="8" t="n"/>
      <c r="B62" s="9" t="n"/>
      <c r="C62" s="9" t="n"/>
      <c r="D62" s="9" t="n"/>
      <c r="E62" s="9" t="n"/>
      <c r="F62" s="10" t="n"/>
      <c r="G62" s="9" t="n"/>
      <c r="H62" s="11">
        <f>IF(F62="","",IF(UPPER(G62)="Y",0,ROUND(F62/11,2)))</f>
        <v/>
      </c>
      <c r="I62" s="11">
        <f>IF(F62="","",ROUND(F62-H62,2))</f>
        <v/>
      </c>
      <c r="J62" s="9" t="n"/>
      <c r="K62" s="12">
        <f>IF(F62="","",IF(AND(F62&gt;TaxInvoiceThreshold,UPPER(G62)&lt;&gt;"Y"),"Yes","No"))</f>
        <v/>
      </c>
      <c r="L62" s="9" t="n"/>
    </row>
    <row r="63">
      <c r="A63" s="8" t="n"/>
      <c r="B63" s="9" t="n"/>
      <c r="C63" s="9" t="n"/>
      <c r="D63" s="9" t="n"/>
      <c r="E63" s="9" t="n"/>
      <c r="F63" s="10" t="n"/>
      <c r="G63" s="9" t="n"/>
      <c r="H63" s="11">
        <f>IF(F63="","",IF(UPPER(G63)="Y",0,ROUND(F63/11,2)))</f>
        <v/>
      </c>
      <c r="I63" s="11">
        <f>IF(F63="","",ROUND(F63-H63,2))</f>
        <v/>
      </c>
      <c r="J63" s="9" t="n"/>
      <c r="K63" s="12">
        <f>IF(F63="","",IF(AND(F63&gt;TaxInvoiceThreshold,UPPER(G63)&lt;&gt;"Y"),"Yes","No"))</f>
        <v/>
      </c>
      <c r="L63" s="9" t="n"/>
    </row>
    <row r="64">
      <c r="A64" s="8" t="n"/>
      <c r="B64" s="9" t="n"/>
      <c r="C64" s="9" t="n"/>
      <c r="D64" s="9" t="n"/>
      <c r="E64" s="9" t="n"/>
      <c r="F64" s="10" t="n"/>
      <c r="G64" s="9" t="n"/>
      <c r="H64" s="11">
        <f>IF(F64="","",IF(UPPER(G64)="Y",0,ROUND(F64/11,2)))</f>
        <v/>
      </c>
      <c r="I64" s="11">
        <f>IF(F64="","",ROUND(F64-H64,2))</f>
        <v/>
      </c>
      <c r="J64" s="9" t="n"/>
      <c r="K64" s="12">
        <f>IF(F64="","",IF(AND(F64&gt;TaxInvoiceThreshold,UPPER(G64)&lt;&gt;"Y"),"Yes","No"))</f>
        <v/>
      </c>
      <c r="L64" s="9" t="n"/>
    </row>
    <row r="65">
      <c r="A65" s="8" t="n"/>
      <c r="B65" s="9" t="n"/>
      <c r="C65" s="9" t="n"/>
      <c r="D65" s="9" t="n"/>
      <c r="E65" s="9" t="n"/>
      <c r="F65" s="10" t="n"/>
      <c r="G65" s="9" t="n"/>
      <c r="H65" s="11">
        <f>IF(F65="","",IF(UPPER(G65)="Y",0,ROUND(F65/11,2)))</f>
        <v/>
      </c>
      <c r="I65" s="11">
        <f>IF(F65="","",ROUND(F65-H65,2))</f>
        <v/>
      </c>
      <c r="J65" s="9" t="n"/>
      <c r="K65" s="12">
        <f>IF(F65="","",IF(AND(F65&gt;TaxInvoiceThreshold,UPPER(G65)&lt;&gt;"Y"),"Yes","No"))</f>
        <v/>
      </c>
      <c r="L65" s="9" t="n"/>
    </row>
    <row r="66">
      <c r="E66" s="7" t="inlineStr">
        <is>
          <t>Totals</t>
        </is>
      </c>
      <c r="F66" s="15">
        <f>SUM(F6:F65)</f>
        <v/>
      </c>
      <c r="H66" s="15">
        <f>SUM(H6:H65)</f>
        <v/>
      </c>
      <c r="I66" s="15">
        <f>SUM(I6:I65)</f>
        <v/>
      </c>
    </row>
  </sheetData>
  <conditionalFormatting sqref="K6:K65">
    <cfRule type="expression" priority="1" dxfId="0">
      <formula>K6="Yes"</formula>
    </cfRule>
  </conditionalFormatting>
  <conditionalFormatting sqref="J6:J65">
    <cfRule type="expression" priority="2" dxfId="0">
      <formula>AND(F6&lt;&gt;"",UPPER(J6)="N")</formula>
    </cfRule>
  </conditionalFormatting>
  <dataValidations count="2">
    <dataValidation sqref="G6:G65 J6:J65" showDropDown="0" showInputMessage="0" showErrorMessage="0" allowBlank="1" type="list">
      <formula1>"Y,N"</formula1>
    </dataValidation>
    <dataValidation sqref="E6:E65" showDropDown="0" showInputMessage="0" showErrorMessage="0" allowBlank="1" type="list">
      <formula1>=$N$6:$N$18</formula1>
    </dataValidation>
  </dataValidations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Petty cash reconciliation</t>
        </is>
      </c>
    </row>
    <row r="2">
      <c r="A2" s="5" t="inlineStr">
        <is>
          <t>Enter the blue cells. The vouchers total comes from the Petty cash log.</t>
        </is>
      </c>
    </row>
    <row r="5">
      <c r="A5" s="16" t="inlineStr">
        <is>
          <t>Business name</t>
        </is>
      </c>
      <c r="B5" s="9" t="n"/>
      <c r="C5" s="5" t="inlineStr"/>
    </row>
    <row r="6">
      <c r="A6" s="16" t="inlineStr">
        <is>
          <t>Period start date</t>
        </is>
      </c>
      <c r="B6" s="8" t="n"/>
      <c r="C6" s="5" t="inlineStr"/>
    </row>
    <row r="7">
      <c r="A7" s="16" t="inlineStr">
        <is>
          <t>Period end date</t>
        </is>
      </c>
      <c r="B7" s="8" t="n"/>
      <c r="C7" s="5" t="inlineStr"/>
    </row>
    <row r="8">
      <c r="A8" s="16" t="inlineStr">
        <is>
          <t>Custodian</t>
        </is>
      </c>
      <c r="B8" s="9" t="n"/>
      <c r="C8" s="5" t="inlineStr">
        <is>
          <t>The person responsible for the float</t>
        </is>
      </c>
    </row>
    <row r="10">
      <c r="A10" s="16" t="inlineStr">
        <is>
          <t>Float amount (fixed)</t>
        </is>
      </c>
      <c r="B10" s="10" t="n">
        <v>300</v>
      </c>
      <c r="C10" s="5" t="inlineStr">
        <is>
          <t>The amount the float is topped back up to</t>
        </is>
      </c>
    </row>
    <row r="11">
      <c r="A11" s="16" t="inlineStr">
        <is>
          <t>Total vouchers this period</t>
        </is>
      </c>
      <c r="B11" s="11">
        <f>SUM('Petty cash log'!F6:F65)</f>
        <v/>
      </c>
      <c r="C11" s="5" t="inlineStr">
        <is>
          <t>From the Petty cash log</t>
        </is>
      </c>
    </row>
    <row r="12">
      <c r="A12" s="7" t="inlineStr">
        <is>
          <t>Expected cash in the tin</t>
        </is>
      </c>
      <c r="B12" s="11">
        <f>ROUND(B10-B11,2)</f>
        <v/>
      </c>
      <c r="C12" s="5" t="inlineStr">
        <is>
          <t>Float less vouchers</t>
        </is>
      </c>
    </row>
    <row r="13">
      <c r="A13" s="16" t="inlineStr">
        <is>
          <t>Cash counted</t>
        </is>
      </c>
      <c r="B13" s="10" t="n"/>
      <c r="C13" s="5" t="inlineStr">
        <is>
          <t>Count the notes and coins</t>
        </is>
      </c>
    </row>
    <row r="14">
      <c r="A14" s="7" t="inlineStr">
        <is>
          <t>Variance (counted less expected)</t>
        </is>
      </c>
      <c r="B14" s="11">
        <f>IF(B13="","",ROUND(B13-B12,2))</f>
        <v/>
      </c>
      <c r="C14" s="5" t="inlineStr">
        <is>
          <t>Negative = shortfall, positive = overage</t>
        </is>
      </c>
    </row>
    <row r="15">
      <c r="A15" s="7" t="inlineStr">
        <is>
          <t>Top-up needed</t>
        </is>
      </c>
      <c r="B15" s="11">
        <f>IF(B13="","",ROUND(B10-B13,2))</f>
        <v/>
      </c>
      <c r="C15" s="5" t="inlineStr">
        <is>
          <t>Brings the cash back to the float amount</t>
        </is>
      </c>
    </row>
    <row r="17">
      <c r="A17" s="16" t="inlineStr">
        <is>
          <t>GST in vouchers (if registered)</t>
        </is>
      </c>
      <c r="B17" s="11">
        <f>SUM('Petty cash log'!H6:H65)</f>
        <v/>
      </c>
      <c r="C17" s="5" t="inlineStr">
        <is>
          <t>Claimable only with the right records</t>
        </is>
      </c>
    </row>
    <row r="18">
      <c r="A18" s="16" t="inlineStr">
        <is>
          <t>Purchases needing a tax invoice</t>
        </is>
      </c>
      <c r="B18" s="12">
        <f>COUNTIF('Petty cash log'!K6:K65,"Yes")</f>
        <v/>
      </c>
      <c r="C18" s="5" t="inlineStr">
        <is>
          <t>Over the threshold and not GST-free</t>
        </is>
      </c>
    </row>
    <row r="19">
      <c r="A19" s="16" t="inlineStr">
        <is>
          <t>Vouchers with no receipt held</t>
        </is>
      </c>
      <c r="B19" s="12">
        <f>COUNTIFS('Petty cash log'!F6:F65,"&gt;0",'Petty cash log'!J6:J65,"N")</f>
        <v/>
      </c>
      <c r="C19" s="5" t="inlineStr">
        <is>
          <t>Follow these up before signing off</t>
        </is>
      </c>
    </row>
    <row r="21">
      <c r="A21" s="16" t="inlineStr">
        <is>
          <t>Tax invoice threshold (incl. GST)</t>
        </is>
      </c>
      <c r="B21" s="10" t="n">
        <v>82.5</v>
      </c>
      <c r="C21" s="5" t="inlineStr">
        <is>
          <t>ATO figure as of October 2026. Single source for the log's flag.</t>
        </is>
      </c>
    </row>
    <row r="23">
      <c r="A23" s="16" t="inlineStr">
        <is>
          <t>Reconciled by</t>
        </is>
      </c>
      <c r="B23" s="9" t="n"/>
      <c r="C23" s="5" t="inlineStr"/>
    </row>
    <row r="24">
      <c r="A24" s="16" t="inlineStr">
        <is>
          <t>Date</t>
        </is>
      </c>
      <c r="B24" s="8" t="n"/>
      <c r="C24" s="5" t="inlineStr"/>
    </row>
    <row r="25">
      <c r="A25" s="16" t="inlineStr">
        <is>
          <t>Approved by</t>
        </is>
      </c>
      <c r="B25" s="9" t="n"/>
      <c r="C25" s="5" t="inlineStr"/>
    </row>
    <row r="26">
      <c r="A26" s="16" t="inlineStr">
        <is>
          <t>Explanation of any variance</t>
        </is>
      </c>
      <c r="B26" s="9" t="n"/>
      <c r="C26" s="5" t="inlineStr"/>
    </row>
  </sheetData>
  <conditionalFormatting sqref="B14">
    <cfRule type="expression" priority="1" dxfId="0">
      <formula>AND(B14&lt;&gt;"",B14&lt;&gt;0)</formula>
    </cfRule>
  </conditionalFormatting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7" t="inlineStr">
        <is>
          <t>PETTY CASH VOUCHER</t>
        </is>
      </c>
      <c r="D1" s="5" t="inlineStr">
        <is>
          <t>Receipt attached:  Y  /  N</t>
        </is>
      </c>
    </row>
    <row r="2">
      <c r="A2" s="18" t="inlineStr">
        <is>
          <t>Voucher no.</t>
        </is>
      </c>
      <c r="B2" s="19" t="n"/>
      <c r="C2" s="19" t="n"/>
      <c r="D2" s="19" t="n"/>
    </row>
    <row r="3">
      <c r="A3" s="18" t="inlineStr">
        <is>
          <t>Date</t>
        </is>
      </c>
      <c r="B3" s="19" t="n"/>
      <c r="C3" s="19" t="n"/>
      <c r="D3" s="19" t="n"/>
    </row>
    <row r="4">
      <c r="A4" s="18" t="inlineStr">
        <is>
          <t>Amount (incl. GST)</t>
        </is>
      </c>
      <c r="B4" s="19" t="n"/>
      <c r="C4" s="19" t="n"/>
      <c r="D4" s="19" t="n"/>
    </row>
    <row r="5">
      <c r="A5" s="18" t="inlineStr">
        <is>
          <t>GST included</t>
        </is>
      </c>
      <c r="B5" s="19" t="n"/>
      <c r="C5" s="19" t="n"/>
      <c r="D5" s="19" t="n"/>
    </row>
    <row r="6">
      <c r="A6" s="18" t="inlineStr">
        <is>
          <t>Paid to</t>
        </is>
      </c>
      <c r="B6" s="19" t="n"/>
      <c r="C6" s="19" t="n"/>
      <c r="D6" s="19" t="n"/>
    </row>
    <row r="7">
      <c r="A7" s="18" t="inlineStr">
        <is>
          <t>Purpose</t>
        </is>
      </c>
      <c r="B7" s="19" t="n"/>
      <c r="C7" s="19" t="n"/>
      <c r="D7" s="19" t="n"/>
    </row>
    <row r="8">
      <c r="A8" s="18" t="inlineStr">
        <is>
          <t>Received by (name and signature)</t>
        </is>
      </c>
      <c r="B8" s="19" t="n"/>
      <c r="C8" s="19" t="n"/>
      <c r="D8" s="19" t="n"/>
    </row>
    <row r="9">
      <c r="A9" s="18" t="inlineStr">
        <is>
          <t>Approved by</t>
        </is>
      </c>
      <c r="B9" s="19" t="n"/>
      <c r="C9" s="19" t="n"/>
      <c r="D9" s="19" t="n"/>
    </row>
    <row r="12">
      <c r="A12" s="17" t="inlineStr">
        <is>
          <t>PETTY CASH VOUCHER</t>
        </is>
      </c>
      <c r="D12" s="5" t="inlineStr">
        <is>
          <t>Receipt attached:  Y  /  N</t>
        </is>
      </c>
    </row>
    <row r="13">
      <c r="A13" s="18" t="inlineStr">
        <is>
          <t>Voucher no.</t>
        </is>
      </c>
      <c r="B13" s="19" t="n"/>
      <c r="C13" s="19" t="n"/>
      <c r="D13" s="19" t="n"/>
    </row>
    <row r="14">
      <c r="A14" s="18" t="inlineStr">
        <is>
          <t>Date</t>
        </is>
      </c>
      <c r="B14" s="19" t="n"/>
      <c r="C14" s="19" t="n"/>
      <c r="D14" s="19" t="n"/>
    </row>
    <row r="15">
      <c r="A15" s="18" t="inlineStr">
        <is>
          <t>Amount (incl. GST)</t>
        </is>
      </c>
      <c r="B15" s="19" t="n"/>
      <c r="C15" s="19" t="n"/>
      <c r="D15" s="19" t="n"/>
    </row>
    <row r="16">
      <c r="A16" s="18" t="inlineStr">
        <is>
          <t>GST included</t>
        </is>
      </c>
      <c r="B16" s="19" t="n"/>
      <c r="C16" s="19" t="n"/>
      <c r="D16" s="19" t="n"/>
    </row>
    <row r="17">
      <c r="A17" s="18" t="inlineStr">
        <is>
          <t>Paid to</t>
        </is>
      </c>
      <c r="B17" s="19" t="n"/>
      <c r="C17" s="19" t="n"/>
      <c r="D17" s="19" t="n"/>
    </row>
    <row r="18">
      <c r="A18" s="18" t="inlineStr">
        <is>
          <t>Purpose</t>
        </is>
      </c>
      <c r="B18" s="19" t="n"/>
      <c r="C18" s="19" t="n"/>
      <c r="D18" s="19" t="n"/>
    </row>
    <row r="19">
      <c r="A19" s="18" t="inlineStr">
        <is>
          <t>Received by (name and signature)</t>
        </is>
      </c>
      <c r="B19" s="19" t="n"/>
      <c r="C19" s="19" t="n"/>
      <c r="D19" s="19" t="n"/>
    </row>
    <row r="20">
      <c r="A20" s="18" t="inlineStr">
        <is>
          <t>Approved by</t>
        </is>
      </c>
      <c r="B20" s="19" t="n"/>
      <c r="C20" s="19" t="n"/>
      <c r="D20" s="19" t="n"/>
    </row>
    <row r="23">
      <c r="A23" s="17" t="inlineStr">
        <is>
          <t>PETTY CASH VOUCHER</t>
        </is>
      </c>
      <c r="D23" s="5" t="inlineStr">
        <is>
          <t>Receipt attached:  Y  /  N</t>
        </is>
      </c>
    </row>
    <row r="24">
      <c r="A24" s="18" t="inlineStr">
        <is>
          <t>Voucher no.</t>
        </is>
      </c>
      <c r="B24" s="19" t="n"/>
      <c r="C24" s="19" t="n"/>
      <c r="D24" s="19" t="n"/>
    </row>
    <row r="25">
      <c r="A25" s="18" t="inlineStr">
        <is>
          <t>Date</t>
        </is>
      </c>
      <c r="B25" s="19" t="n"/>
      <c r="C25" s="19" t="n"/>
      <c r="D25" s="19" t="n"/>
    </row>
    <row r="26">
      <c r="A26" s="18" t="inlineStr">
        <is>
          <t>Amount (incl. GST)</t>
        </is>
      </c>
      <c r="B26" s="19" t="n"/>
      <c r="C26" s="19" t="n"/>
      <c r="D26" s="19" t="n"/>
    </row>
    <row r="27">
      <c r="A27" s="18" t="inlineStr">
        <is>
          <t>GST included</t>
        </is>
      </c>
      <c r="B27" s="19" t="n"/>
      <c r="C27" s="19" t="n"/>
      <c r="D27" s="19" t="n"/>
    </row>
    <row r="28">
      <c r="A28" s="18" t="inlineStr">
        <is>
          <t>Paid to</t>
        </is>
      </c>
      <c r="B28" s="19" t="n"/>
      <c r="C28" s="19" t="n"/>
      <c r="D28" s="19" t="n"/>
    </row>
    <row r="29">
      <c r="A29" s="18" t="inlineStr">
        <is>
          <t>Purpose</t>
        </is>
      </c>
      <c r="B29" s="19" t="n"/>
      <c r="C29" s="19" t="n"/>
      <c r="D29" s="19" t="n"/>
    </row>
    <row r="30">
      <c r="A30" s="18" t="inlineStr">
        <is>
          <t>Received by (name and signature)</t>
        </is>
      </c>
      <c r="B30" s="19" t="n"/>
      <c r="C30" s="19" t="n"/>
      <c r="D30" s="19" t="n"/>
    </row>
    <row r="31">
      <c r="A31" s="18" t="inlineStr">
        <is>
          <t>Approved by</t>
        </is>
      </c>
      <c r="B31" s="19" t="n"/>
      <c r="C31" s="19" t="n"/>
      <c r="D31" s="19" t="n"/>
    </row>
    <row r="34">
      <c r="A34" s="17" t="inlineStr">
        <is>
          <t>PETTY CASH VOUCHER</t>
        </is>
      </c>
      <c r="D34" s="5" t="inlineStr">
        <is>
          <t>Receipt attached:  Y  /  N</t>
        </is>
      </c>
    </row>
    <row r="35">
      <c r="A35" s="18" t="inlineStr">
        <is>
          <t>Voucher no.</t>
        </is>
      </c>
      <c r="B35" s="19" t="n"/>
      <c r="C35" s="19" t="n"/>
      <c r="D35" s="19" t="n"/>
    </row>
    <row r="36">
      <c r="A36" s="18" t="inlineStr">
        <is>
          <t>Date</t>
        </is>
      </c>
      <c r="B36" s="19" t="n"/>
      <c r="C36" s="19" t="n"/>
      <c r="D36" s="19" t="n"/>
    </row>
    <row r="37">
      <c r="A37" s="18" t="inlineStr">
        <is>
          <t>Amount (incl. GST)</t>
        </is>
      </c>
      <c r="B37" s="19" t="n"/>
      <c r="C37" s="19" t="n"/>
      <c r="D37" s="19" t="n"/>
    </row>
    <row r="38">
      <c r="A38" s="18" t="inlineStr">
        <is>
          <t>GST included</t>
        </is>
      </c>
      <c r="B38" s="19" t="n"/>
      <c r="C38" s="19" t="n"/>
      <c r="D38" s="19" t="n"/>
    </row>
    <row r="39">
      <c r="A39" s="18" t="inlineStr">
        <is>
          <t>Paid to</t>
        </is>
      </c>
      <c r="B39" s="19" t="n"/>
      <c r="C39" s="19" t="n"/>
      <c r="D39" s="19" t="n"/>
    </row>
    <row r="40">
      <c r="A40" s="18" t="inlineStr">
        <is>
          <t>Purpose</t>
        </is>
      </c>
      <c r="B40" s="19" t="n"/>
      <c r="C40" s="19" t="n"/>
      <c r="D40" s="19" t="n"/>
    </row>
    <row r="41">
      <c r="A41" s="18" t="inlineStr">
        <is>
          <t>Received by (name and signature)</t>
        </is>
      </c>
      <c r="B41" s="19" t="n"/>
      <c r="C41" s="19" t="n"/>
      <c r="D41" s="19" t="n"/>
    </row>
    <row r="42">
      <c r="A42" s="18" t="inlineStr">
        <is>
          <t>Approved by</t>
        </is>
      </c>
      <c r="B42" s="19" t="n"/>
      <c r="C42" s="19" t="n"/>
      <c r="D42" s="19" t="n"/>
    </row>
  </sheetData>
  <mergeCells count="32">
    <mergeCell ref="B42:D42"/>
    <mergeCell ref="B14:D14"/>
    <mergeCell ref="B8:D8"/>
    <mergeCell ref="B17:D17"/>
    <mergeCell ref="B13:D13"/>
    <mergeCell ref="B29:D29"/>
    <mergeCell ref="B38:D38"/>
    <mergeCell ref="B28:D28"/>
    <mergeCell ref="B19:D19"/>
    <mergeCell ref="B37:D37"/>
    <mergeCell ref="B40:D40"/>
    <mergeCell ref="B9:D9"/>
    <mergeCell ref="B30:D30"/>
    <mergeCell ref="B15:D15"/>
    <mergeCell ref="B6:D6"/>
    <mergeCell ref="B24:D24"/>
    <mergeCell ref="B20:D20"/>
    <mergeCell ref="B5:D5"/>
    <mergeCell ref="B36:D36"/>
    <mergeCell ref="B41:D41"/>
    <mergeCell ref="B35:D35"/>
    <mergeCell ref="B4:D4"/>
    <mergeCell ref="B26:D26"/>
    <mergeCell ref="B7:D7"/>
    <mergeCell ref="B25:D25"/>
    <mergeCell ref="B16:D16"/>
    <mergeCell ref="B3:D3"/>
    <mergeCell ref="B31:D31"/>
    <mergeCell ref="B18:D18"/>
    <mergeCell ref="B27:D27"/>
    <mergeCell ref="B39:D39"/>
    <mergeCell ref="B2:D2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2026-10-14T23:13:37+00:00Z</dcterms:created>
  <dcterms:modified xmlns:dcterms="http://purl.org/dc/terms/" xmlns:xsi="http://www.w3.org/2001/XMLSchema-instance" xsi:type="dcterms:W3CDTF">2026-10-14T23:13:37+00:00Z</dcterms:modified>
</cp:coreProperties>
</file>